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olitiche Sociali\PROGETTI FAMI\FAMI L2\MODULISTICA AMBITI\"/>
    </mc:Choice>
  </mc:AlternateContent>
  <bookViews>
    <workbookView xWindow="0" yWindow="0" windowWidth="28800" windowHeight="11835" tabRatio="500" activeTab="1"/>
  </bookViews>
  <sheets>
    <sheet name="AMBITI" sheetId="1" r:id="rId1"/>
    <sheet name="RISORSE PER AMBITI CPIA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8" i="2" l="1"/>
  <c r="H38" i="2" s="1"/>
  <c r="C24" i="1"/>
  <c r="D22" i="1"/>
  <c r="F22" i="1" s="1"/>
  <c r="D21" i="1"/>
  <c r="F21" i="1" s="1"/>
  <c r="D20" i="1"/>
  <c r="F65" i="2" s="1"/>
  <c r="F19" i="1"/>
  <c r="D19" i="1"/>
  <c r="F61" i="2" s="1"/>
  <c r="H61" i="2" s="1"/>
  <c r="D18" i="1"/>
  <c r="F49" i="2" s="1"/>
  <c r="D17" i="1"/>
  <c r="F45" i="2" s="1"/>
  <c r="D16" i="1"/>
  <c r="E16" i="1" s="1"/>
  <c r="F15" i="1"/>
  <c r="E15" i="1"/>
  <c r="D15" i="1"/>
  <c r="D14" i="1"/>
  <c r="F34" i="2" s="1"/>
  <c r="D13" i="1"/>
  <c r="F13" i="1" s="1"/>
  <c r="F12" i="1"/>
  <c r="D12" i="1"/>
  <c r="F31" i="2" s="1"/>
  <c r="D11" i="1"/>
  <c r="F11" i="1" s="1"/>
  <c r="D10" i="1"/>
  <c r="F10" i="1" s="1"/>
  <c r="D9" i="1"/>
  <c r="F9" i="1" s="1"/>
  <c r="D8" i="1"/>
  <c r="E8" i="1" s="1"/>
  <c r="D7" i="1"/>
  <c r="F7" i="1" s="1"/>
  <c r="D6" i="1"/>
  <c r="F14" i="2" s="1"/>
  <c r="D5" i="1"/>
  <c r="F5" i="1" s="1"/>
  <c r="D4" i="1"/>
  <c r="F4" i="2" s="1"/>
  <c r="F24" i="2" l="1"/>
  <c r="H24" i="2" s="1"/>
  <c r="E4" i="1"/>
  <c r="F8" i="1"/>
  <c r="E11" i="1"/>
  <c r="F4" i="1"/>
  <c r="E7" i="1"/>
  <c r="F20" i="1"/>
  <c r="F10" i="2"/>
  <c r="H10" i="2" s="1"/>
  <c r="F41" i="2"/>
  <c r="H41" i="2" s="1"/>
  <c r="F16" i="1"/>
  <c r="E19" i="1"/>
  <c r="F12" i="2"/>
  <c r="H12" i="2" s="1"/>
  <c r="G4" i="2"/>
  <c r="H4" i="2"/>
  <c r="H14" i="2"/>
  <c r="G14" i="2"/>
  <c r="H45" i="2"/>
  <c r="G45" i="2"/>
  <c r="G49" i="2"/>
  <c r="H49" i="2"/>
  <c r="H65" i="2"/>
  <c r="G65" i="2"/>
  <c r="G34" i="2"/>
  <c r="H34" i="2"/>
  <c r="G31" i="2"/>
  <c r="H31" i="2"/>
  <c r="E10" i="1"/>
  <c r="E14" i="1"/>
  <c r="E18" i="1"/>
  <c r="E22" i="1"/>
  <c r="G12" i="2"/>
  <c r="F21" i="2"/>
  <c r="G24" i="2"/>
  <c r="G41" i="2"/>
  <c r="F52" i="2"/>
  <c r="G61" i="2"/>
  <c r="F72" i="2"/>
  <c r="E5" i="1"/>
  <c r="F6" i="1"/>
  <c r="E9" i="1"/>
  <c r="E13" i="1"/>
  <c r="F14" i="1"/>
  <c r="E17" i="1"/>
  <c r="F18" i="1"/>
  <c r="E21" i="1"/>
  <c r="D24" i="1"/>
  <c r="F7" i="2"/>
  <c r="G10" i="2"/>
  <c r="F17" i="2"/>
  <c r="G38" i="2"/>
  <c r="F68" i="2"/>
  <c r="E6" i="1"/>
  <c r="E12" i="1"/>
  <c r="F17" i="1"/>
  <c r="E20" i="1"/>
  <c r="F23" i="1" l="1"/>
  <c r="E23" i="1"/>
  <c r="G17" i="2"/>
  <c r="H17" i="2"/>
  <c r="H72" i="2"/>
  <c r="G72" i="2"/>
  <c r="H21" i="2"/>
  <c r="G21" i="2"/>
  <c r="G68" i="2"/>
  <c r="H68" i="2"/>
  <c r="G7" i="2"/>
  <c r="H7" i="2"/>
  <c r="H52" i="2"/>
  <c r="G52" i="2"/>
</calcChain>
</file>

<file path=xl/sharedStrings.xml><?xml version="1.0" encoding="utf-8"?>
<sst xmlns="http://schemas.openxmlformats.org/spreadsheetml/2006/main" count="335" uniqueCount="193">
  <si>
    <t>% BUDGET ASSEGNATA IN BASE AI CPIA</t>
  </si>
  <si>
    <t>QUOTA ASSEGNABILE AGLI AMBITI DOVE E’ PRESENTE UN CPIA</t>
  </si>
  <si>
    <t xml:space="preserve">COSTI DIRETTI </t>
  </si>
  <si>
    <t>COSTI GESTIONALI (COMPRENSIVI DEI COSTI INDIRETTI)</t>
  </si>
  <si>
    <t>C.P.I.A. - Bergamo</t>
  </si>
  <si>
    <t xml:space="preserve">C.P.I.A. - Treviglio </t>
  </si>
  <si>
    <t>C.P.I.A. - Brescia</t>
  </si>
  <si>
    <t>C.P.I.A. - Gavardo</t>
  </si>
  <si>
    <t>C.P.I.A. - Chiari</t>
  </si>
  <si>
    <t>C.P.I.A. - Como</t>
  </si>
  <si>
    <t>C.P.I.A. - Cremona</t>
  </si>
  <si>
    <t>C.P.I.A. - LECCO - Fabrizio De André</t>
  </si>
  <si>
    <t>C.P.I.A. - Lodi</t>
  </si>
  <si>
    <t>C.P.I.A. - Mantova</t>
  </si>
  <si>
    <t>C.P.I.A. - Monza</t>
  </si>
  <si>
    <t>C.P.I.A. - 2 Milano  - CINISELLO BALSAMO</t>
  </si>
  <si>
    <t>C.P.I.A. - 3 Milano - ROZZANO</t>
  </si>
  <si>
    <t>C.P.I.A. - 4 Milano - LEGNANO</t>
  </si>
  <si>
    <t>C.P.I.A. - 5 Milano</t>
  </si>
  <si>
    <t>C.P.I.A. - Pavia</t>
  </si>
  <si>
    <t>C.P.I.A. - Sondrio</t>
  </si>
  <si>
    <t>C.P.I.A. - Gallarate</t>
  </si>
  <si>
    <t xml:space="preserve">C.P.I.A. - Varese - </t>
  </si>
  <si>
    <t>CPIA</t>
  </si>
  <si>
    <t>SEDE LEGALE/OPERATIVA</t>
  </si>
  <si>
    <t xml:space="preserve">COMUNE </t>
  </si>
  <si>
    <t xml:space="preserve">INDIRIZZO </t>
  </si>
  <si>
    <t>RISORSE PER AMBITO CON SEDE NEL TERRITORIO DOVE SI TROVA UNA SEDE CPIA</t>
  </si>
  <si>
    <t>BG</t>
  </si>
  <si>
    <t>sede principale CPIA</t>
  </si>
  <si>
    <t>BERGAMO</t>
  </si>
  <si>
    <t>Via Ozanam, 27</t>
  </si>
  <si>
    <t>Succursale</t>
  </si>
  <si>
    <t>COSTA VOLPINO</t>
  </si>
  <si>
    <t>Via A.Moro, 2</t>
  </si>
  <si>
    <t>VILLONGO</t>
  </si>
  <si>
    <t>Via Volta , 1</t>
  </si>
  <si>
    <t>TREVIGLIO</t>
  </si>
  <si>
    <t>Via Caravaggio , 52</t>
  </si>
  <si>
    <t>PONTE SAN PIETRO</t>
  </si>
  <si>
    <t>Via Piave , 15</t>
  </si>
  <si>
    <t>ALBANO SANT'ALESSANDRO</t>
  </si>
  <si>
    <t>Via Dante Alighieri , 11</t>
  </si>
  <si>
    <t>BS</t>
  </si>
  <si>
    <t>GAVARDO</t>
  </si>
  <si>
    <t>Piazza De Medici , 26</t>
  </si>
  <si>
    <t>CALCINATO</t>
  </si>
  <si>
    <t>Via Arnaldo, 64</t>
  </si>
  <si>
    <t>CHIARI</t>
  </si>
  <si>
    <t>Piazza Martiri della Libertà, 22</t>
  </si>
  <si>
    <t>SALE MARASINO</t>
  </si>
  <si>
    <t>Via Mazzini, 28</t>
  </si>
  <si>
    <t>BRESCIA</t>
  </si>
  <si>
    <t>Via Galilei, 46</t>
  </si>
  <si>
    <t>LUMEZZANE</t>
  </si>
  <si>
    <t>Via Montini, 100</t>
  </si>
  <si>
    <t>BAGNOLO MELLA</t>
  </si>
  <si>
    <t>Viale Europa, 15</t>
  </si>
  <si>
    <t>CO</t>
  </si>
  <si>
    <t>COMO</t>
  </si>
  <si>
    <t>via Lucini, 3</t>
  </si>
  <si>
    <t>OLGIATE COMASCO</t>
  </si>
  <si>
    <t>Piazza Volta, 4/a</t>
  </si>
  <si>
    <t>CANTÙ</t>
  </si>
  <si>
    <t>Via Baracca, 6</t>
  </si>
  <si>
    <t>MENAGGIO</t>
  </si>
  <si>
    <t>Via Camozzi, 23</t>
  </si>
  <si>
    <t>CR</t>
  </si>
  <si>
    <t>CREMONA</t>
  </si>
  <si>
    <t>via Gioconda, 1</t>
  </si>
  <si>
    <t>CASALMAGGIORE</t>
  </si>
  <si>
    <t>via Roma, 27</t>
  </si>
  <si>
    <t>CREMA</t>
  </si>
  <si>
    <t>Largo Partigiani d'Italia, 3</t>
  </si>
  <si>
    <t>LC</t>
  </si>
  <si>
    <t>C.P.I.A. - Fabrizio De André</t>
  </si>
  <si>
    <t>LECCO</t>
  </si>
  <si>
    <t>Via Puccini, 1</t>
  </si>
  <si>
    <t>CERNUSCO LOMBARDONE</t>
  </si>
  <si>
    <t>Via San Dionigi, 23</t>
  </si>
  <si>
    <t>OGGIONO</t>
  </si>
  <si>
    <t>Via Bachelet, 6</t>
  </si>
  <si>
    <t>VALMADRERA</t>
  </si>
  <si>
    <t>Via Fra' Cristoforo, 6</t>
  </si>
  <si>
    <t>ROBBIATE</t>
  </si>
  <si>
    <t>Viale Brianza, 1</t>
  </si>
  <si>
    <t>Via Vittorio Veneto, 2</t>
  </si>
  <si>
    <t>CASATENOVO</t>
  </si>
  <si>
    <t>Via San Giacomo, 20</t>
  </si>
  <si>
    <t>LO</t>
  </si>
  <si>
    <t>LODI</t>
  </si>
  <si>
    <t>Via Salvemini, 1</t>
  </si>
  <si>
    <t>SANT'ANGELO LODIGIANO</t>
  </si>
  <si>
    <t>Via Bracchi</t>
  </si>
  <si>
    <t>CODOGNO</t>
  </si>
  <si>
    <t>Via Cavour, 24</t>
  </si>
  <si>
    <t>MB</t>
  </si>
  <si>
    <t>MONZA</t>
  </si>
  <si>
    <t>Via GRIGNA , 13</t>
  </si>
  <si>
    <t>DESIO</t>
  </si>
  <si>
    <t>P.Za Nenni, 1</t>
  </si>
  <si>
    <t>Ordinaria</t>
  </si>
  <si>
    <t>ARCORE</t>
  </si>
  <si>
    <t>Via Edison, 17</t>
  </si>
  <si>
    <t>LIMBIATE</t>
  </si>
  <si>
    <t>Via L. Da Vinci, 72</t>
  </si>
  <si>
    <t>MI</t>
  </si>
  <si>
    <t xml:space="preserve">C.P.I.A. - 2 Milano </t>
  </si>
  <si>
    <t>CINISELLO BALSAMO</t>
  </si>
  <si>
    <t>Piazza Costa, 23</t>
  </si>
  <si>
    <t>PIOLTELLO</t>
  </si>
  <si>
    <t>Via Bizet, 3/A</t>
  </si>
  <si>
    <t>SESTO SAN GIOVANNI</t>
  </si>
  <si>
    <t>Via Saint Denis, 200</t>
  </si>
  <si>
    <t xml:space="preserve">C.P.I.A. - 3 Milano </t>
  </si>
  <si>
    <t>ROZZANO</t>
  </si>
  <si>
    <t>Viale Liguria, 4</t>
  </si>
  <si>
    <t>SAN GIULIANO MILANESE</t>
  </si>
  <si>
    <t>Via Giovanni XXIII, 18</t>
  </si>
  <si>
    <t>TREZZANO SUL NAVIGLIO</t>
  </si>
  <si>
    <t>Via Concordia, 2/4</t>
  </si>
  <si>
    <t>Carceraria</t>
  </si>
  <si>
    <t>OPERA</t>
  </si>
  <si>
    <t>Via Camporgnago, 40</t>
  </si>
  <si>
    <t>C.P.I.A. - 4 Milano</t>
  </si>
  <si>
    <t>LEGNANO</t>
  </si>
  <si>
    <t>Via Santa Teresa, 36</t>
  </si>
  <si>
    <t>RHO</t>
  </si>
  <si>
    <t>Via Pomè, 25</t>
  </si>
  <si>
    <t>MAGENTA</t>
  </si>
  <si>
    <t>Via Boccaccio, 24</t>
  </si>
  <si>
    <t>BOLLATE</t>
  </si>
  <si>
    <t>Via Cristina Belgioioso, 120</t>
  </si>
  <si>
    <t>MILANO (10 sedi)</t>
  </si>
  <si>
    <t>Via Pontano, 43</t>
  </si>
  <si>
    <t>MILANO</t>
  </si>
  <si>
    <t>Via Filangieri, 2</t>
  </si>
  <si>
    <t>Via Dei Calchi Taeggi, 20</t>
  </si>
  <si>
    <t>MN</t>
  </si>
  <si>
    <t>C.P.I.A. - MANTOVA</t>
  </si>
  <si>
    <t>MANTOVA</t>
  </si>
  <si>
    <t>Via Conciliazione, 75</t>
  </si>
  <si>
    <t>c/o Carcere</t>
  </si>
  <si>
    <t>OSTIGLIA</t>
  </si>
  <si>
    <t>Via Bonazzi, 26</t>
  </si>
  <si>
    <t>VIADANA</t>
  </si>
  <si>
    <t>Via Sanfelice, 8</t>
  </si>
  <si>
    <t>CASTEL GOFFREDO</t>
  </si>
  <si>
    <t>Viale Montegrappa, 94</t>
  </si>
  <si>
    <t>QUISTELLO</t>
  </si>
  <si>
    <t>Via Allende, 7</t>
  </si>
  <si>
    <t>ASOLA</t>
  </si>
  <si>
    <t>Via Saccole Pignole, 3</t>
  </si>
  <si>
    <t>GAZZUOLO</t>
  </si>
  <si>
    <t>Via Roma, 38</t>
  </si>
  <si>
    <t>CASTIGLIONE DELLE STIVIERE</t>
  </si>
  <si>
    <t>Via Zanardelli, 9</t>
  </si>
  <si>
    <t>PV</t>
  </si>
  <si>
    <t>PAVIA</t>
  </si>
  <si>
    <t>Via Ponte Vecchio, 59</t>
  </si>
  <si>
    <t>VIGEVANO</t>
  </si>
  <si>
    <t>Via Valletta Fogliano, 59</t>
  </si>
  <si>
    <t>VOGHERA</t>
  </si>
  <si>
    <t>Via Dante, 3</t>
  </si>
  <si>
    <t>MORTARA</t>
  </si>
  <si>
    <t>Via San Francesco d'Assisi, 14</t>
  </si>
  <si>
    <t>SO</t>
  </si>
  <si>
    <t>C.P.I.A. - Morbegno</t>
  </si>
  <si>
    <t>MORBEGNO</t>
  </si>
  <si>
    <t>Piazza S.Antonio, 9</t>
  </si>
  <si>
    <t>SONDRIO</t>
  </si>
  <si>
    <t>Via D. Gianoli, 16</t>
  </si>
  <si>
    <t>DELEBIO</t>
  </si>
  <si>
    <t>Via San Giovanni Bosco, 5</t>
  </si>
  <si>
    <t>VA</t>
  </si>
  <si>
    <t>GALLARATE</t>
  </si>
  <si>
    <t>Via Seprio, 2</t>
  </si>
  <si>
    <t>SARONNO</t>
  </si>
  <si>
    <t>Via San Michele del Carso, 10</t>
  </si>
  <si>
    <t>CASSANO MAGNAGO</t>
  </si>
  <si>
    <t>Via Galvani, 10</t>
  </si>
  <si>
    <t>BUSTO ARSIZIO</t>
  </si>
  <si>
    <t>Casa Circondariale</t>
  </si>
  <si>
    <t>C.P.I.A. - Varese</t>
  </si>
  <si>
    <t>VARESE</t>
  </si>
  <si>
    <t>Via Brunico, 29</t>
  </si>
  <si>
    <t>TRADATE</t>
  </si>
  <si>
    <t>Via Gramsci, 1</t>
  </si>
  <si>
    <t>GAVIRATE</t>
  </si>
  <si>
    <t>Via dei Gelsomini, 14</t>
  </si>
  <si>
    <t>BUDGET TEORICO PER RIPARTIZIONE TERRITORIALE  (potrà essere modificatoe rimdoulato  in funzione dei progetti presentati)</t>
  </si>
  <si>
    <t>di cui COSTI DIRETTI  90%</t>
  </si>
  <si>
    <t>di cui COSTI DI GESTIONE  (COMPRENSIVI COSTI INDIRETTI) MAX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</si>
</sst>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0.0%"/>
    <numFmt numFmtId="166" formatCode="_-* #,##0.0000_-;\-* #,##0.0000_-;_-* \-??_-;_-@_-"/>
    <numFmt numFmtId="167" formatCode="[$€-410]\ #,##0.00;[Red]\-[$€-410]\ #,##0.00"/>
  </numFmts>
  <fonts count="11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CC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  <xf numFmtId="164" fontId="0" fillId="0" borderId="0" xfId="1" applyFont="1" applyBorder="1" applyAlignment="1" applyProtection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0" fillId="2" borderId="1" xfId="0" applyFont="1" applyFill="1" applyBorder="1" applyAlignment="1">
      <alignment wrapText="1"/>
    </xf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0" fillId="0" borderId="1" xfId="1" applyFont="1" applyBorder="1" applyAlignment="1" applyProtection="1"/>
    <xf numFmtId="0" fontId="3" fillId="2" borderId="1" xfId="0" applyFont="1" applyFill="1" applyBorder="1"/>
    <xf numFmtId="0" fontId="0" fillId="0" borderId="1" xfId="0" applyBorder="1"/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9" fontId="0" fillId="5" borderId="1" xfId="0" applyNumberForma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8" fillId="2" borderId="1" xfId="0" applyFont="1" applyFill="1" applyBorder="1" applyAlignment="1">
      <alignment vertical="center" wrapText="1"/>
    </xf>
    <xf numFmtId="0" fontId="9" fillId="3" borderId="1" xfId="0" applyFont="1" applyFill="1" applyBorder="1"/>
    <xf numFmtId="0" fontId="8" fillId="3" borderId="1" xfId="0" applyFont="1" applyFill="1" applyBorder="1"/>
    <xf numFmtId="0" fontId="9" fillId="3" borderId="1" xfId="0" applyFont="1" applyFill="1" applyBorder="1" applyAlignment="1">
      <alignment wrapText="1"/>
    </xf>
    <xf numFmtId="167" fontId="9" fillId="3" borderId="1" xfId="0" applyNumberFormat="1" applyFont="1" applyFill="1" applyBorder="1"/>
    <xf numFmtId="0" fontId="9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wrapText="1"/>
    </xf>
    <xf numFmtId="167" fontId="10" fillId="3" borderId="1" xfId="0" applyNumberFormat="1" applyFont="1" applyFill="1" applyBorder="1"/>
    <xf numFmtId="0" fontId="10" fillId="0" borderId="1" xfId="0" applyFont="1" applyBorder="1"/>
    <xf numFmtId="166" fontId="10" fillId="3" borderId="1" xfId="0" applyNumberFormat="1" applyFont="1" applyFill="1" applyBorder="1"/>
    <xf numFmtId="166" fontId="10" fillId="0" borderId="1" xfId="0" applyNumberFormat="1" applyFont="1" applyBorder="1"/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5E2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sqref="A1:F1"/>
    </sheetView>
  </sheetViews>
  <sheetFormatPr defaultRowHeight="15" x14ac:dyDescent="0.25"/>
  <cols>
    <col min="1" max="1" width="43.140625" customWidth="1"/>
    <col min="2" max="2" width="8.7109375" customWidth="1"/>
    <col min="3" max="3" width="10.85546875" customWidth="1"/>
    <col min="4" max="4" width="18.7109375" customWidth="1"/>
    <col min="5" max="5" width="19.28515625" customWidth="1"/>
    <col min="6" max="6" width="16.140625" customWidth="1"/>
    <col min="7" max="1023" width="8.7109375" customWidth="1"/>
  </cols>
  <sheetData>
    <row r="1" spans="1:6" ht="61.5" customHeight="1" x14ac:dyDescent="0.35">
      <c r="A1" s="33" t="s">
        <v>190</v>
      </c>
      <c r="B1" s="34"/>
      <c r="C1" s="34"/>
      <c r="D1" s="34"/>
      <c r="E1" s="34"/>
      <c r="F1" s="35"/>
    </row>
    <row r="2" spans="1:6" s="1" customFormat="1" ht="44.25" customHeight="1" x14ac:dyDescent="0.25">
      <c r="A2" s="15"/>
      <c r="B2" s="16"/>
      <c r="C2" s="17" t="s">
        <v>0</v>
      </c>
      <c r="D2" s="17" t="s">
        <v>1</v>
      </c>
      <c r="E2" s="17" t="s">
        <v>2</v>
      </c>
      <c r="F2" s="17" t="s">
        <v>3</v>
      </c>
    </row>
    <row r="3" spans="1:6" x14ac:dyDescent="0.25">
      <c r="A3" s="18"/>
      <c r="B3" s="19"/>
      <c r="C3" s="20"/>
      <c r="D3" s="20"/>
      <c r="E3" s="19">
        <v>0.9</v>
      </c>
      <c r="F3" s="19">
        <v>0.1</v>
      </c>
    </row>
    <row r="4" spans="1:6" x14ac:dyDescent="0.25">
      <c r="A4" s="8" t="s">
        <v>4</v>
      </c>
      <c r="B4" s="9"/>
      <c r="C4" s="10">
        <v>5.4699999999999999E-2</v>
      </c>
      <c r="D4" s="11">
        <f t="shared" ref="D4:D22" si="0">C4*$D$25</f>
        <v>112135</v>
      </c>
      <c r="E4" s="9">
        <f t="shared" ref="E4:E22" si="1">D4*$E$3</f>
        <v>100921.5</v>
      </c>
      <c r="F4" s="9">
        <f t="shared" ref="F4:F22" si="2">D4*$F$3</f>
        <v>11213.5</v>
      </c>
    </row>
    <row r="5" spans="1:6" x14ac:dyDescent="0.25">
      <c r="A5" s="8" t="s">
        <v>5</v>
      </c>
      <c r="B5" s="9"/>
      <c r="C5" s="10">
        <v>3.8800000000000001E-2</v>
      </c>
      <c r="D5" s="11">
        <f t="shared" si="0"/>
        <v>79540</v>
      </c>
      <c r="E5" s="9">
        <f t="shared" si="1"/>
        <v>71586</v>
      </c>
      <c r="F5" s="9">
        <f t="shared" si="2"/>
        <v>7954</v>
      </c>
    </row>
    <row r="6" spans="1:6" x14ac:dyDescent="0.25">
      <c r="A6" s="8" t="s">
        <v>6</v>
      </c>
      <c r="B6" s="9"/>
      <c r="C6" s="10">
        <v>6.4000000000000001E-2</v>
      </c>
      <c r="D6" s="11">
        <f t="shared" si="0"/>
        <v>131200</v>
      </c>
      <c r="E6" s="9">
        <f t="shared" si="1"/>
        <v>118080</v>
      </c>
      <c r="F6" s="9">
        <f t="shared" si="2"/>
        <v>13120</v>
      </c>
    </row>
    <row r="7" spans="1:6" x14ac:dyDescent="0.25">
      <c r="A7" s="8" t="s">
        <v>7</v>
      </c>
      <c r="B7" s="9"/>
      <c r="C7" s="10">
        <v>2.6700000000000002E-2</v>
      </c>
      <c r="D7" s="11">
        <f t="shared" si="0"/>
        <v>54735</v>
      </c>
      <c r="E7" s="9">
        <f t="shared" si="1"/>
        <v>49261.5</v>
      </c>
      <c r="F7" s="9">
        <f t="shared" si="2"/>
        <v>5473.5</v>
      </c>
    </row>
    <row r="8" spans="1:6" x14ac:dyDescent="0.25">
      <c r="A8" s="8" t="s">
        <v>8</v>
      </c>
      <c r="B8" s="9"/>
      <c r="C8" s="10">
        <v>2.2700000000000001E-2</v>
      </c>
      <c r="D8" s="11">
        <f t="shared" si="0"/>
        <v>46535</v>
      </c>
      <c r="E8" s="9">
        <f t="shared" si="1"/>
        <v>41881.5</v>
      </c>
      <c r="F8" s="9">
        <f t="shared" si="2"/>
        <v>4653.5</v>
      </c>
    </row>
    <row r="9" spans="1:6" x14ac:dyDescent="0.25">
      <c r="A9" s="8" t="s">
        <v>9</v>
      </c>
      <c r="B9" s="9"/>
      <c r="C9" s="10">
        <v>6.1699999999999998E-2</v>
      </c>
      <c r="D9" s="11">
        <f t="shared" si="0"/>
        <v>126485</v>
      </c>
      <c r="E9" s="9">
        <f t="shared" si="1"/>
        <v>113836.5</v>
      </c>
      <c r="F9" s="9">
        <f t="shared" si="2"/>
        <v>12648.5</v>
      </c>
    </row>
    <row r="10" spans="1:6" x14ac:dyDescent="0.25">
      <c r="A10" s="8" t="s">
        <v>10</v>
      </c>
      <c r="B10" s="9"/>
      <c r="C10" s="10">
        <v>6.0100000000000001E-2</v>
      </c>
      <c r="D10" s="11">
        <f t="shared" si="0"/>
        <v>123205</v>
      </c>
      <c r="E10" s="9">
        <f t="shared" si="1"/>
        <v>110884.5</v>
      </c>
      <c r="F10" s="9">
        <f t="shared" si="2"/>
        <v>12320.5</v>
      </c>
    </row>
    <row r="11" spans="1:6" x14ac:dyDescent="0.25">
      <c r="A11" s="8" t="s">
        <v>11</v>
      </c>
      <c r="B11" s="9"/>
      <c r="C11" s="10">
        <v>6.13E-2</v>
      </c>
      <c r="D11" s="11">
        <f t="shared" si="0"/>
        <v>125665</v>
      </c>
      <c r="E11" s="9">
        <f t="shared" si="1"/>
        <v>113098.5</v>
      </c>
      <c r="F11" s="9">
        <f t="shared" si="2"/>
        <v>12566.5</v>
      </c>
    </row>
    <row r="12" spans="1:6" x14ac:dyDescent="0.25">
      <c r="A12" s="8" t="s">
        <v>12</v>
      </c>
      <c r="B12" s="9"/>
      <c r="C12" s="10">
        <v>6.1100000000000002E-2</v>
      </c>
      <c r="D12" s="11">
        <f t="shared" si="0"/>
        <v>125255</v>
      </c>
      <c r="E12" s="9">
        <f t="shared" si="1"/>
        <v>112729.5</v>
      </c>
      <c r="F12" s="9">
        <f t="shared" si="2"/>
        <v>12525.5</v>
      </c>
    </row>
    <row r="13" spans="1:6" x14ac:dyDescent="0.25">
      <c r="A13" s="8" t="s">
        <v>13</v>
      </c>
      <c r="B13" s="9"/>
      <c r="C13" s="10">
        <v>7.1900000000000006E-2</v>
      </c>
      <c r="D13" s="11">
        <f t="shared" si="0"/>
        <v>147395</v>
      </c>
      <c r="E13" s="9">
        <f t="shared" si="1"/>
        <v>132655.5</v>
      </c>
      <c r="F13" s="9">
        <f t="shared" si="2"/>
        <v>14739.5</v>
      </c>
    </row>
    <row r="14" spans="1:6" x14ac:dyDescent="0.25">
      <c r="A14" s="8" t="s">
        <v>14</v>
      </c>
      <c r="B14" s="9"/>
      <c r="C14" s="10">
        <v>7.3300000000000004E-2</v>
      </c>
      <c r="D14" s="11">
        <f t="shared" si="0"/>
        <v>150265</v>
      </c>
      <c r="E14" s="9">
        <f t="shared" si="1"/>
        <v>135238.5</v>
      </c>
      <c r="F14" s="9">
        <f t="shared" si="2"/>
        <v>15026.5</v>
      </c>
    </row>
    <row r="15" spans="1:6" x14ac:dyDescent="0.25">
      <c r="A15" s="8" t="s">
        <v>15</v>
      </c>
      <c r="B15" s="9"/>
      <c r="C15" s="10">
        <v>3.5299999999999998E-2</v>
      </c>
      <c r="D15" s="11">
        <f t="shared" si="0"/>
        <v>72365</v>
      </c>
      <c r="E15" s="9">
        <f t="shared" si="1"/>
        <v>65128.5</v>
      </c>
      <c r="F15" s="9">
        <f t="shared" si="2"/>
        <v>7236.5</v>
      </c>
    </row>
    <row r="16" spans="1:6" x14ac:dyDescent="0.25">
      <c r="A16" s="8" t="s">
        <v>16</v>
      </c>
      <c r="B16" s="9"/>
      <c r="C16" s="10">
        <v>4.8599999999999997E-2</v>
      </c>
      <c r="D16" s="11">
        <f t="shared" si="0"/>
        <v>99630</v>
      </c>
      <c r="E16" s="9">
        <f t="shared" si="1"/>
        <v>89667</v>
      </c>
      <c r="F16" s="9">
        <f t="shared" si="2"/>
        <v>9963</v>
      </c>
    </row>
    <row r="17" spans="1:6" x14ac:dyDescent="0.25">
      <c r="A17" s="8" t="s">
        <v>17</v>
      </c>
      <c r="B17" s="9"/>
      <c r="C17" s="10">
        <v>2.01E-2</v>
      </c>
      <c r="D17" s="11">
        <f t="shared" si="0"/>
        <v>41205</v>
      </c>
      <c r="E17" s="9">
        <f t="shared" si="1"/>
        <v>37084.5</v>
      </c>
      <c r="F17" s="9">
        <f t="shared" si="2"/>
        <v>4120.5</v>
      </c>
    </row>
    <row r="18" spans="1:6" x14ac:dyDescent="0.25">
      <c r="A18" s="8" t="s">
        <v>18</v>
      </c>
      <c r="B18" s="9"/>
      <c r="C18" s="10">
        <v>0.1037</v>
      </c>
      <c r="D18" s="11">
        <f t="shared" si="0"/>
        <v>212585</v>
      </c>
      <c r="E18" s="9">
        <f t="shared" si="1"/>
        <v>191326.5</v>
      </c>
      <c r="F18" s="9">
        <f t="shared" si="2"/>
        <v>21258.5</v>
      </c>
    </row>
    <row r="19" spans="1:6" x14ac:dyDescent="0.25">
      <c r="A19" s="8" t="s">
        <v>19</v>
      </c>
      <c r="B19" s="9"/>
      <c r="C19" s="10">
        <v>7.46E-2</v>
      </c>
      <c r="D19" s="11">
        <f t="shared" si="0"/>
        <v>152930</v>
      </c>
      <c r="E19" s="9">
        <f t="shared" si="1"/>
        <v>137637</v>
      </c>
      <c r="F19" s="9">
        <f t="shared" si="2"/>
        <v>15293</v>
      </c>
    </row>
    <row r="20" spans="1:6" x14ac:dyDescent="0.25">
      <c r="A20" s="8" t="s">
        <v>20</v>
      </c>
      <c r="B20" s="9"/>
      <c r="C20" s="10">
        <v>3.7100000000000001E-2</v>
      </c>
      <c r="D20" s="11">
        <f t="shared" si="0"/>
        <v>76055</v>
      </c>
      <c r="E20" s="9">
        <f t="shared" si="1"/>
        <v>68449.5</v>
      </c>
      <c r="F20" s="9">
        <f t="shared" si="2"/>
        <v>7605.5</v>
      </c>
    </row>
    <row r="21" spans="1:6" x14ac:dyDescent="0.25">
      <c r="A21" s="8" t="s">
        <v>21</v>
      </c>
      <c r="B21" s="9"/>
      <c r="C21" s="10">
        <v>5.6000000000000001E-2</v>
      </c>
      <c r="D21" s="11">
        <f t="shared" si="0"/>
        <v>114800</v>
      </c>
      <c r="E21" s="9">
        <f t="shared" si="1"/>
        <v>103320</v>
      </c>
      <c r="F21" s="9">
        <f t="shared" si="2"/>
        <v>11480</v>
      </c>
    </row>
    <row r="22" spans="1:6" x14ac:dyDescent="0.25">
      <c r="A22" s="8" t="s">
        <v>22</v>
      </c>
      <c r="B22" s="9"/>
      <c r="C22" s="10">
        <v>2.8299999999999999E-2</v>
      </c>
      <c r="D22" s="11">
        <f t="shared" si="0"/>
        <v>58015</v>
      </c>
      <c r="E22" s="9">
        <f t="shared" si="1"/>
        <v>52213.5</v>
      </c>
      <c r="F22" s="9">
        <f t="shared" si="2"/>
        <v>5801.5</v>
      </c>
    </row>
    <row r="23" spans="1:6" x14ac:dyDescent="0.25">
      <c r="A23" s="8"/>
      <c r="B23" s="9"/>
      <c r="C23" s="10"/>
      <c r="D23" s="12"/>
      <c r="E23" s="9">
        <f>SUM(E4:E22)</f>
        <v>1845000</v>
      </c>
      <c r="F23" s="9">
        <f>SUM(F4:F22)</f>
        <v>205000</v>
      </c>
    </row>
    <row r="24" spans="1:6" x14ac:dyDescent="0.25">
      <c r="A24" s="13"/>
      <c r="B24" s="9"/>
      <c r="C24" s="10">
        <f>SUM(C4:C23)</f>
        <v>1.0000000000000002</v>
      </c>
      <c r="D24" s="11">
        <f>SUM(D4:D23)</f>
        <v>2050000</v>
      </c>
      <c r="E24" s="14"/>
      <c r="F24" s="14"/>
    </row>
    <row r="25" spans="1:6" hidden="1" x14ac:dyDescent="0.25">
      <c r="D25" s="3">
        <v>2050000</v>
      </c>
      <c r="F25" s="2"/>
    </row>
  </sheetData>
  <mergeCells count="1">
    <mergeCell ref="A1:F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topLeftCell="A4" zoomScale="75" zoomScaleNormal="75" workbookViewId="0">
      <selection activeCell="M4" sqref="M4"/>
    </sheetView>
  </sheetViews>
  <sheetFormatPr defaultRowHeight="15" x14ac:dyDescent="0.25"/>
  <cols>
    <col min="1" max="1" width="12.7109375" customWidth="1"/>
    <col min="2" max="2" width="28.140625" style="7" customWidth="1"/>
    <col min="3" max="3" width="22.85546875" customWidth="1"/>
    <col min="4" max="4" width="24.28515625" style="4" customWidth="1"/>
    <col min="5" max="5" width="37.85546875" customWidth="1"/>
    <col min="6" max="6" width="27" customWidth="1"/>
    <col min="7" max="8" width="23.140625" style="4" customWidth="1"/>
  </cols>
  <sheetData>
    <row r="1" spans="1:9" ht="21" x14ac:dyDescent="0.35">
      <c r="A1" s="36" t="s">
        <v>190</v>
      </c>
      <c r="B1" s="37"/>
      <c r="C1" s="37"/>
      <c r="D1" s="37"/>
      <c r="E1" s="37"/>
      <c r="F1" s="37"/>
      <c r="G1" s="37"/>
      <c r="H1" s="38"/>
    </row>
    <row r="3" spans="1:9" s="5" customFormat="1" ht="93.75" x14ac:dyDescent="0.25">
      <c r="A3" s="21"/>
      <c r="B3" s="21" t="s">
        <v>23</v>
      </c>
      <c r="C3" s="21" t="s">
        <v>24</v>
      </c>
      <c r="D3" s="21" t="s">
        <v>25</v>
      </c>
      <c r="E3" s="21" t="s">
        <v>26</v>
      </c>
      <c r="F3" s="21" t="s">
        <v>27</v>
      </c>
      <c r="G3" s="21" t="s">
        <v>191</v>
      </c>
      <c r="H3" s="21" t="s">
        <v>192</v>
      </c>
    </row>
    <row r="4" spans="1:9" s="5" customFormat="1" ht="27.95" customHeight="1" x14ac:dyDescent="0.3">
      <c r="A4" s="22" t="s">
        <v>28</v>
      </c>
      <c r="B4" s="23" t="s">
        <v>4</v>
      </c>
      <c r="C4" s="22" t="s">
        <v>29</v>
      </c>
      <c r="D4" s="24" t="s">
        <v>30</v>
      </c>
      <c r="E4" s="22" t="s">
        <v>31</v>
      </c>
      <c r="F4" s="29">
        <f>AMBITI!D4</f>
        <v>112135</v>
      </c>
      <c r="G4" s="25">
        <f>F4*90/100</f>
        <v>100921.5</v>
      </c>
      <c r="H4" s="25">
        <f>F4*10/100</f>
        <v>11213.5</v>
      </c>
    </row>
    <row r="5" spans="1:9" s="5" customFormat="1" ht="27.95" customHeight="1" x14ac:dyDescent="0.3">
      <c r="A5" s="26" t="s">
        <v>28</v>
      </c>
      <c r="B5" s="27"/>
      <c r="C5" s="26" t="s">
        <v>32</v>
      </c>
      <c r="D5" s="28" t="s">
        <v>33</v>
      </c>
      <c r="E5" s="26" t="s">
        <v>34</v>
      </c>
      <c r="F5" s="30"/>
      <c r="G5" s="26"/>
      <c r="H5" s="26"/>
      <c r="I5" s="6"/>
    </row>
    <row r="6" spans="1:9" s="5" customFormat="1" ht="27.95" customHeight="1" x14ac:dyDescent="0.3">
      <c r="A6" s="26" t="s">
        <v>28</v>
      </c>
      <c r="B6" s="27"/>
      <c r="C6" s="26" t="s">
        <v>32</v>
      </c>
      <c r="D6" s="28" t="s">
        <v>35</v>
      </c>
      <c r="E6" s="26" t="s">
        <v>36</v>
      </c>
      <c r="F6" s="30"/>
      <c r="G6" s="26"/>
      <c r="H6" s="26"/>
    </row>
    <row r="7" spans="1:9" s="5" customFormat="1" ht="27.95" customHeight="1" x14ac:dyDescent="0.3">
      <c r="A7" s="22" t="s">
        <v>28</v>
      </c>
      <c r="B7" s="23" t="s">
        <v>5</v>
      </c>
      <c r="C7" s="22" t="s">
        <v>29</v>
      </c>
      <c r="D7" s="24" t="s">
        <v>37</v>
      </c>
      <c r="E7" s="22" t="s">
        <v>38</v>
      </c>
      <c r="F7" s="31">
        <f>AMBITI!D5</f>
        <v>79540</v>
      </c>
      <c r="G7" s="25">
        <f>F7*90/100</f>
        <v>71586</v>
      </c>
      <c r="H7" s="25">
        <f>F7*10/100</f>
        <v>7954</v>
      </c>
    </row>
    <row r="8" spans="1:9" s="5" customFormat="1" ht="27.95" customHeight="1" x14ac:dyDescent="0.3">
      <c r="A8" s="26" t="s">
        <v>28</v>
      </c>
      <c r="B8" s="27"/>
      <c r="C8" s="26" t="s">
        <v>32</v>
      </c>
      <c r="D8" s="28" t="s">
        <v>39</v>
      </c>
      <c r="E8" s="26" t="s">
        <v>40</v>
      </c>
      <c r="F8" s="30"/>
      <c r="G8" s="26"/>
      <c r="H8" s="26"/>
    </row>
    <row r="9" spans="1:9" s="5" customFormat="1" ht="27.95" customHeight="1" x14ac:dyDescent="0.3">
      <c r="A9" s="26" t="s">
        <v>28</v>
      </c>
      <c r="B9" s="27"/>
      <c r="C9" s="26" t="s">
        <v>32</v>
      </c>
      <c r="D9" s="28" t="s">
        <v>41</v>
      </c>
      <c r="E9" s="26" t="s">
        <v>42</v>
      </c>
      <c r="F9" s="30"/>
      <c r="G9" s="26"/>
      <c r="H9" s="26"/>
    </row>
    <row r="10" spans="1:9" s="5" customFormat="1" ht="27.95" customHeight="1" x14ac:dyDescent="0.3">
      <c r="A10" s="22" t="s">
        <v>43</v>
      </c>
      <c r="B10" s="23" t="s">
        <v>7</v>
      </c>
      <c r="C10" s="22" t="s">
        <v>29</v>
      </c>
      <c r="D10" s="24" t="s">
        <v>44</v>
      </c>
      <c r="E10" s="22" t="s">
        <v>45</v>
      </c>
      <c r="F10" s="31">
        <f>AMBITI!D7</f>
        <v>54735</v>
      </c>
      <c r="G10" s="25">
        <f>F10*90/100</f>
        <v>49261.5</v>
      </c>
      <c r="H10" s="25">
        <f>F10*10/100</f>
        <v>5473.5</v>
      </c>
    </row>
    <row r="11" spans="1:9" s="5" customFormat="1" ht="27.95" customHeight="1" x14ac:dyDescent="0.3">
      <c r="A11" s="26" t="s">
        <v>43</v>
      </c>
      <c r="B11" s="27"/>
      <c r="C11" s="26" t="s">
        <v>32</v>
      </c>
      <c r="D11" s="28" t="s">
        <v>46</v>
      </c>
      <c r="E11" s="26" t="s">
        <v>47</v>
      </c>
      <c r="F11" s="30"/>
      <c r="G11" s="26"/>
      <c r="H11" s="26"/>
    </row>
    <row r="12" spans="1:9" s="5" customFormat="1" ht="27.95" customHeight="1" x14ac:dyDescent="0.3">
      <c r="A12" s="22" t="s">
        <v>43</v>
      </c>
      <c r="B12" s="23" t="s">
        <v>8</v>
      </c>
      <c r="C12" s="22" t="s">
        <v>29</v>
      </c>
      <c r="D12" s="24" t="s">
        <v>48</v>
      </c>
      <c r="E12" s="22" t="s">
        <v>49</v>
      </c>
      <c r="F12" s="31">
        <f>AMBITI!D8</f>
        <v>46535</v>
      </c>
      <c r="G12" s="25">
        <f>F12*90/100</f>
        <v>41881.5</v>
      </c>
      <c r="H12" s="25">
        <f>F12*10/100</f>
        <v>4653.5</v>
      </c>
    </row>
    <row r="13" spans="1:9" s="5" customFormat="1" ht="27.95" customHeight="1" x14ac:dyDescent="0.3">
      <c r="A13" s="26" t="s">
        <v>43</v>
      </c>
      <c r="B13" s="27"/>
      <c r="C13" s="26" t="s">
        <v>32</v>
      </c>
      <c r="D13" s="28" t="s">
        <v>50</v>
      </c>
      <c r="E13" s="26" t="s">
        <v>51</v>
      </c>
      <c r="F13" s="30"/>
      <c r="G13" s="26"/>
      <c r="H13" s="26"/>
    </row>
    <row r="14" spans="1:9" s="5" customFormat="1" ht="27.95" customHeight="1" x14ac:dyDescent="0.3">
      <c r="A14" s="22" t="s">
        <v>43</v>
      </c>
      <c r="B14" s="23" t="s">
        <v>6</v>
      </c>
      <c r="C14" s="22" t="s">
        <v>29</v>
      </c>
      <c r="D14" s="24" t="s">
        <v>52</v>
      </c>
      <c r="E14" s="22" t="s">
        <v>53</v>
      </c>
      <c r="F14" s="31">
        <f>AMBITI!D6</f>
        <v>131200</v>
      </c>
      <c r="G14" s="25">
        <f>F14*90/100</f>
        <v>118080</v>
      </c>
      <c r="H14" s="25">
        <f>F14*10/100</f>
        <v>13120</v>
      </c>
    </row>
    <row r="15" spans="1:9" s="5" customFormat="1" ht="27.95" customHeight="1" x14ac:dyDescent="0.3">
      <c r="A15" s="26" t="s">
        <v>43</v>
      </c>
      <c r="B15" s="27"/>
      <c r="C15" s="26" t="s">
        <v>32</v>
      </c>
      <c r="D15" s="28" t="s">
        <v>54</v>
      </c>
      <c r="E15" s="26" t="s">
        <v>55</v>
      </c>
      <c r="F15" s="30"/>
      <c r="G15" s="26"/>
      <c r="H15" s="26"/>
    </row>
    <row r="16" spans="1:9" s="5" customFormat="1" ht="27.95" customHeight="1" x14ac:dyDescent="0.3">
      <c r="A16" s="26" t="s">
        <v>43</v>
      </c>
      <c r="B16" s="27"/>
      <c r="C16" s="26" t="s">
        <v>32</v>
      </c>
      <c r="D16" s="28" t="s">
        <v>56</v>
      </c>
      <c r="E16" s="26" t="s">
        <v>57</v>
      </c>
      <c r="F16" s="30"/>
      <c r="G16" s="26"/>
      <c r="H16" s="26"/>
    </row>
    <row r="17" spans="1:8" s="5" customFormat="1" ht="27.95" customHeight="1" x14ac:dyDescent="0.3">
      <c r="A17" s="22" t="s">
        <v>58</v>
      </c>
      <c r="B17" s="23" t="s">
        <v>9</v>
      </c>
      <c r="C17" s="22" t="s">
        <v>29</v>
      </c>
      <c r="D17" s="24" t="s">
        <v>59</v>
      </c>
      <c r="E17" s="22" t="s">
        <v>60</v>
      </c>
      <c r="F17" s="31">
        <f>AMBITI!D9</f>
        <v>126485</v>
      </c>
      <c r="G17" s="25">
        <f>F17*90/100</f>
        <v>113836.5</v>
      </c>
      <c r="H17" s="25">
        <f>F17*10/100</f>
        <v>12648.5</v>
      </c>
    </row>
    <row r="18" spans="1:8" s="5" customFormat="1" ht="27.95" customHeight="1" x14ac:dyDescent="0.3">
      <c r="A18" s="26" t="s">
        <v>58</v>
      </c>
      <c r="B18" s="27"/>
      <c r="C18" s="26" t="s">
        <v>32</v>
      </c>
      <c r="D18" s="28" t="s">
        <v>61</v>
      </c>
      <c r="E18" s="26" t="s">
        <v>62</v>
      </c>
      <c r="F18" s="30"/>
      <c r="G18" s="26"/>
      <c r="H18" s="26"/>
    </row>
    <row r="19" spans="1:8" s="5" customFormat="1" ht="27.95" customHeight="1" x14ac:dyDescent="0.3">
      <c r="A19" s="26" t="s">
        <v>58</v>
      </c>
      <c r="B19" s="27"/>
      <c r="C19" s="26" t="s">
        <v>32</v>
      </c>
      <c r="D19" s="28" t="s">
        <v>63</v>
      </c>
      <c r="E19" s="26" t="s">
        <v>64</v>
      </c>
      <c r="F19" s="30"/>
      <c r="G19" s="26"/>
      <c r="H19" s="26"/>
    </row>
    <row r="20" spans="1:8" s="5" customFormat="1" ht="27.95" customHeight="1" x14ac:dyDescent="0.3">
      <c r="A20" s="26" t="s">
        <v>58</v>
      </c>
      <c r="B20" s="27"/>
      <c r="C20" s="26" t="s">
        <v>32</v>
      </c>
      <c r="D20" s="28" t="s">
        <v>65</v>
      </c>
      <c r="E20" s="26" t="s">
        <v>66</v>
      </c>
      <c r="F20" s="30"/>
      <c r="G20" s="26"/>
      <c r="H20" s="26"/>
    </row>
    <row r="21" spans="1:8" s="5" customFormat="1" ht="27.95" customHeight="1" x14ac:dyDescent="0.3">
      <c r="A21" s="22" t="s">
        <v>67</v>
      </c>
      <c r="B21" s="23" t="s">
        <v>10</v>
      </c>
      <c r="C21" s="22" t="s">
        <v>29</v>
      </c>
      <c r="D21" s="24" t="s">
        <v>68</v>
      </c>
      <c r="E21" s="22" t="s">
        <v>69</v>
      </c>
      <c r="F21" s="31">
        <f>AMBITI!D10</f>
        <v>123205</v>
      </c>
      <c r="G21" s="25">
        <f>F21*90/100</f>
        <v>110884.5</v>
      </c>
      <c r="H21" s="25">
        <f>F21*10/100</f>
        <v>12320.5</v>
      </c>
    </row>
    <row r="22" spans="1:8" s="5" customFormat="1" ht="27.95" customHeight="1" x14ac:dyDescent="0.3">
      <c r="A22" s="26" t="s">
        <v>67</v>
      </c>
      <c r="B22" s="27"/>
      <c r="C22" s="26" t="s">
        <v>32</v>
      </c>
      <c r="D22" s="28" t="s">
        <v>70</v>
      </c>
      <c r="E22" s="26" t="s">
        <v>71</v>
      </c>
      <c r="F22" s="30"/>
      <c r="G22" s="26"/>
      <c r="H22" s="26"/>
    </row>
    <row r="23" spans="1:8" s="5" customFormat="1" ht="27.95" customHeight="1" x14ac:dyDescent="0.3">
      <c r="A23" s="26" t="s">
        <v>67</v>
      </c>
      <c r="B23" s="27"/>
      <c r="C23" s="26" t="s">
        <v>32</v>
      </c>
      <c r="D23" s="28" t="s">
        <v>72</v>
      </c>
      <c r="E23" s="26" t="s">
        <v>73</v>
      </c>
      <c r="F23" s="30"/>
      <c r="G23" s="26"/>
      <c r="H23" s="26"/>
    </row>
    <row r="24" spans="1:8" s="5" customFormat="1" ht="27.95" customHeight="1" x14ac:dyDescent="0.3">
      <c r="A24" s="22" t="s">
        <v>74</v>
      </c>
      <c r="B24" s="23" t="s">
        <v>75</v>
      </c>
      <c r="C24" s="22" t="s">
        <v>29</v>
      </c>
      <c r="D24" s="24" t="s">
        <v>76</v>
      </c>
      <c r="E24" s="22" t="s">
        <v>77</v>
      </c>
      <c r="F24" s="31">
        <f>AMBITI!D11</f>
        <v>125665</v>
      </c>
      <c r="G24" s="25">
        <f>F24*90/100</f>
        <v>113098.5</v>
      </c>
      <c r="H24" s="25">
        <f>F24*10/100</f>
        <v>12566.5</v>
      </c>
    </row>
    <row r="25" spans="1:8" s="5" customFormat="1" ht="27.95" customHeight="1" x14ac:dyDescent="0.3">
      <c r="A25" s="26" t="s">
        <v>74</v>
      </c>
      <c r="B25" s="27"/>
      <c r="C25" s="26" t="s">
        <v>32</v>
      </c>
      <c r="D25" s="28" t="s">
        <v>78</v>
      </c>
      <c r="E25" s="26" t="s">
        <v>79</v>
      </c>
      <c r="F25" s="30"/>
      <c r="G25" s="26"/>
      <c r="H25" s="26"/>
    </row>
    <row r="26" spans="1:8" s="5" customFormat="1" ht="27.95" customHeight="1" x14ac:dyDescent="0.3">
      <c r="A26" s="26" t="s">
        <v>74</v>
      </c>
      <c r="B26" s="27"/>
      <c r="C26" s="26" t="s">
        <v>32</v>
      </c>
      <c r="D26" s="28" t="s">
        <v>80</v>
      </c>
      <c r="E26" s="26" t="s">
        <v>81</v>
      </c>
      <c r="F26" s="30"/>
      <c r="G26" s="26"/>
      <c r="H26" s="26"/>
    </row>
    <row r="27" spans="1:8" s="5" customFormat="1" ht="27.95" customHeight="1" x14ac:dyDescent="0.3">
      <c r="A27" s="26" t="s">
        <v>74</v>
      </c>
      <c r="B27" s="27"/>
      <c r="C27" s="26" t="s">
        <v>32</v>
      </c>
      <c r="D27" s="28" t="s">
        <v>82</v>
      </c>
      <c r="E27" s="26" t="s">
        <v>83</v>
      </c>
      <c r="F27" s="30"/>
      <c r="G27" s="26"/>
      <c r="H27" s="26"/>
    </row>
    <row r="28" spans="1:8" s="5" customFormat="1" ht="27.95" customHeight="1" x14ac:dyDescent="0.3">
      <c r="A28" s="26" t="s">
        <v>74</v>
      </c>
      <c r="B28" s="27"/>
      <c r="C28" s="26" t="s">
        <v>32</v>
      </c>
      <c r="D28" s="28" t="s">
        <v>84</v>
      </c>
      <c r="E28" s="26" t="s">
        <v>85</v>
      </c>
      <c r="F28" s="30"/>
      <c r="G28" s="26"/>
      <c r="H28" s="26"/>
    </row>
    <row r="29" spans="1:8" s="5" customFormat="1" ht="27.95" customHeight="1" x14ac:dyDescent="0.3">
      <c r="A29" s="26" t="s">
        <v>74</v>
      </c>
      <c r="B29" s="27"/>
      <c r="C29" s="26" t="s">
        <v>32</v>
      </c>
      <c r="D29" s="28" t="s">
        <v>80</v>
      </c>
      <c r="E29" s="26" t="s">
        <v>86</v>
      </c>
      <c r="F29" s="30"/>
      <c r="G29" s="26"/>
      <c r="H29" s="26"/>
    </row>
    <row r="30" spans="1:8" s="5" customFormat="1" ht="27.95" customHeight="1" x14ac:dyDescent="0.3">
      <c r="A30" s="26" t="s">
        <v>74</v>
      </c>
      <c r="B30" s="27"/>
      <c r="C30" s="26" t="s">
        <v>32</v>
      </c>
      <c r="D30" s="28" t="s">
        <v>87</v>
      </c>
      <c r="E30" s="26" t="s">
        <v>88</v>
      </c>
      <c r="F30" s="30"/>
      <c r="G30" s="26"/>
      <c r="H30" s="26"/>
    </row>
    <row r="31" spans="1:8" s="5" customFormat="1" ht="27.95" customHeight="1" x14ac:dyDescent="0.3">
      <c r="A31" s="22" t="s">
        <v>89</v>
      </c>
      <c r="B31" s="23" t="s">
        <v>12</v>
      </c>
      <c r="C31" s="22" t="s">
        <v>29</v>
      </c>
      <c r="D31" s="24" t="s">
        <v>90</v>
      </c>
      <c r="E31" s="22" t="s">
        <v>91</v>
      </c>
      <c r="F31" s="31">
        <f>AMBITI!D12</f>
        <v>125255</v>
      </c>
      <c r="G31" s="25">
        <f>F31*90/100</f>
        <v>112729.5</v>
      </c>
      <c r="H31" s="25">
        <f>F31*10/100</f>
        <v>12525.5</v>
      </c>
    </row>
    <row r="32" spans="1:8" s="5" customFormat="1" ht="27.95" customHeight="1" x14ac:dyDescent="0.3">
      <c r="A32" s="26" t="s">
        <v>89</v>
      </c>
      <c r="B32" s="27"/>
      <c r="C32" s="26" t="s">
        <v>32</v>
      </c>
      <c r="D32" s="28" t="s">
        <v>92</v>
      </c>
      <c r="E32" s="26" t="s">
        <v>93</v>
      </c>
      <c r="F32" s="30"/>
      <c r="G32" s="26"/>
      <c r="H32" s="26"/>
    </row>
    <row r="33" spans="1:8" s="5" customFormat="1" ht="27.95" customHeight="1" x14ac:dyDescent="0.3">
      <c r="A33" s="26" t="s">
        <v>89</v>
      </c>
      <c r="B33" s="27"/>
      <c r="C33" s="26" t="s">
        <v>32</v>
      </c>
      <c r="D33" s="28" t="s">
        <v>94</v>
      </c>
      <c r="E33" s="26" t="s">
        <v>95</v>
      </c>
      <c r="F33" s="30"/>
      <c r="G33" s="26"/>
      <c r="H33" s="26"/>
    </row>
    <row r="34" spans="1:8" s="5" customFormat="1" ht="27.95" customHeight="1" x14ac:dyDescent="0.3">
      <c r="A34" s="22" t="s">
        <v>96</v>
      </c>
      <c r="B34" s="23" t="s">
        <v>14</v>
      </c>
      <c r="C34" s="22" t="s">
        <v>29</v>
      </c>
      <c r="D34" s="24" t="s">
        <v>97</v>
      </c>
      <c r="E34" s="22" t="s">
        <v>98</v>
      </c>
      <c r="F34" s="31">
        <f>AMBITI!D14</f>
        <v>150265</v>
      </c>
      <c r="G34" s="25">
        <f>F34*90/100</f>
        <v>135238.5</v>
      </c>
      <c r="H34" s="25">
        <f>F34*10/100</f>
        <v>15026.5</v>
      </c>
    </row>
    <row r="35" spans="1:8" s="5" customFormat="1" ht="27.95" customHeight="1" x14ac:dyDescent="0.3">
      <c r="A35" s="26" t="s">
        <v>96</v>
      </c>
      <c r="B35" s="27"/>
      <c r="C35" s="26" t="s">
        <v>32</v>
      </c>
      <c r="D35" s="28" t="s">
        <v>99</v>
      </c>
      <c r="E35" s="26" t="s">
        <v>100</v>
      </c>
      <c r="F35" s="30"/>
      <c r="G35" s="26"/>
      <c r="H35" s="26"/>
    </row>
    <row r="36" spans="1:8" s="5" customFormat="1" ht="27.95" customHeight="1" x14ac:dyDescent="0.3">
      <c r="A36" s="26" t="s">
        <v>96</v>
      </c>
      <c r="B36" s="27"/>
      <c r="C36" s="26" t="s">
        <v>101</v>
      </c>
      <c r="D36" s="28" t="s">
        <v>102</v>
      </c>
      <c r="E36" s="26" t="s">
        <v>103</v>
      </c>
      <c r="F36" s="30"/>
      <c r="G36" s="26"/>
      <c r="H36" s="26"/>
    </row>
    <row r="37" spans="1:8" s="5" customFormat="1" ht="27.95" customHeight="1" x14ac:dyDescent="0.3">
      <c r="A37" s="26" t="s">
        <v>96</v>
      </c>
      <c r="B37" s="27"/>
      <c r="C37" s="26" t="s">
        <v>101</v>
      </c>
      <c r="D37" s="28" t="s">
        <v>104</v>
      </c>
      <c r="E37" s="26" t="s">
        <v>105</v>
      </c>
      <c r="F37" s="30"/>
      <c r="G37" s="26"/>
      <c r="H37" s="26"/>
    </row>
    <row r="38" spans="1:8" s="5" customFormat="1" ht="27.95" customHeight="1" x14ac:dyDescent="0.3">
      <c r="A38" s="22" t="s">
        <v>106</v>
      </c>
      <c r="B38" s="23" t="s">
        <v>107</v>
      </c>
      <c r="C38" s="22" t="s">
        <v>29</v>
      </c>
      <c r="D38" s="24" t="s">
        <v>108</v>
      </c>
      <c r="E38" s="22" t="s">
        <v>109</v>
      </c>
      <c r="F38" s="31">
        <f>AMBITI!D15</f>
        <v>72365</v>
      </c>
      <c r="G38" s="25">
        <f>F38*90/100</f>
        <v>65128.5</v>
      </c>
      <c r="H38" s="25">
        <f>F38*10/100</f>
        <v>7236.5</v>
      </c>
    </row>
    <row r="39" spans="1:8" s="5" customFormat="1" ht="27.95" customHeight="1" x14ac:dyDescent="0.3">
      <c r="A39" s="26" t="s">
        <v>106</v>
      </c>
      <c r="B39" s="27"/>
      <c r="C39" s="26" t="s">
        <v>101</v>
      </c>
      <c r="D39" s="28" t="s">
        <v>110</v>
      </c>
      <c r="E39" s="26" t="s">
        <v>111</v>
      </c>
      <c r="F39" s="30"/>
      <c r="G39" s="26"/>
      <c r="H39" s="26"/>
    </row>
    <row r="40" spans="1:8" s="5" customFormat="1" ht="27.95" customHeight="1" x14ac:dyDescent="0.3">
      <c r="A40" s="26" t="s">
        <v>106</v>
      </c>
      <c r="B40" s="27"/>
      <c r="C40" s="26" t="s">
        <v>101</v>
      </c>
      <c r="D40" s="28" t="s">
        <v>112</v>
      </c>
      <c r="E40" s="26" t="s">
        <v>113</v>
      </c>
      <c r="F40" s="30"/>
      <c r="G40" s="26"/>
      <c r="H40" s="26"/>
    </row>
    <row r="41" spans="1:8" s="5" customFormat="1" ht="27.95" customHeight="1" x14ac:dyDescent="0.3">
      <c r="A41" s="22" t="s">
        <v>106</v>
      </c>
      <c r="B41" s="23" t="s">
        <v>114</v>
      </c>
      <c r="C41" s="22" t="s">
        <v>29</v>
      </c>
      <c r="D41" s="24" t="s">
        <v>115</v>
      </c>
      <c r="E41" s="22" t="s">
        <v>116</v>
      </c>
      <c r="F41" s="31">
        <f>AMBITI!D16</f>
        <v>99630</v>
      </c>
      <c r="G41" s="25">
        <f>F41*90/100</f>
        <v>89667</v>
      </c>
      <c r="H41" s="25">
        <f>F41*10/100</f>
        <v>9963</v>
      </c>
    </row>
    <row r="42" spans="1:8" s="5" customFormat="1" ht="27.95" customHeight="1" x14ac:dyDescent="0.3">
      <c r="A42" s="26" t="s">
        <v>106</v>
      </c>
      <c r="B42" s="27"/>
      <c r="C42" s="26" t="s">
        <v>32</v>
      </c>
      <c r="D42" s="28" t="s">
        <v>117</v>
      </c>
      <c r="E42" s="26" t="s">
        <v>118</v>
      </c>
      <c r="F42" s="32"/>
      <c r="G42" s="26"/>
      <c r="H42" s="26"/>
    </row>
    <row r="43" spans="1:8" s="5" customFormat="1" ht="27.95" customHeight="1" x14ac:dyDescent="0.3">
      <c r="A43" s="26" t="s">
        <v>106</v>
      </c>
      <c r="B43" s="27"/>
      <c r="C43" s="26" t="s">
        <v>32</v>
      </c>
      <c r="D43" s="28" t="s">
        <v>119</v>
      </c>
      <c r="E43" s="26" t="s">
        <v>120</v>
      </c>
      <c r="F43" s="30"/>
      <c r="G43" s="26"/>
      <c r="H43" s="26"/>
    </row>
    <row r="44" spans="1:8" s="5" customFormat="1" ht="27.95" customHeight="1" x14ac:dyDescent="0.3">
      <c r="A44" s="26" t="s">
        <v>106</v>
      </c>
      <c r="B44" s="27"/>
      <c r="C44" s="26" t="s">
        <v>121</v>
      </c>
      <c r="D44" s="28" t="s">
        <v>122</v>
      </c>
      <c r="E44" s="26" t="s">
        <v>123</v>
      </c>
      <c r="F44" s="30"/>
      <c r="G44" s="26"/>
      <c r="H44" s="26"/>
    </row>
    <row r="45" spans="1:8" s="5" customFormat="1" ht="27.95" customHeight="1" x14ac:dyDescent="0.3">
      <c r="A45" s="22" t="s">
        <v>106</v>
      </c>
      <c r="B45" s="23" t="s">
        <v>124</v>
      </c>
      <c r="C45" s="22" t="s">
        <v>29</v>
      </c>
      <c r="D45" s="24" t="s">
        <v>125</v>
      </c>
      <c r="E45" s="22" t="s">
        <v>126</v>
      </c>
      <c r="F45" s="31">
        <f>AMBITI!D17</f>
        <v>41205</v>
      </c>
      <c r="G45" s="25">
        <f>F45*90/100</f>
        <v>37084.5</v>
      </c>
      <c r="H45" s="25">
        <f>F45*10/100</f>
        <v>4120.5</v>
      </c>
    </row>
    <row r="46" spans="1:8" s="5" customFormat="1" ht="27.95" customHeight="1" x14ac:dyDescent="0.3">
      <c r="A46" s="26" t="s">
        <v>106</v>
      </c>
      <c r="B46" s="27"/>
      <c r="C46" s="26" t="s">
        <v>32</v>
      </c>
      <c r="D46" s="28" t="s">
        <v>127</v>
      </c>
      <c r="E46" s="26" t="s">
        <v>128</v>
      </c>
      <c r="F46" s="30"/>
      <c r="G46" s="26"/>
      <c r="H46" s="26"/>
    </row>
    <row r="47" spans="1:8" s="5" customFormat="1" ht="27.95" customHeight="1" x14ac:dyDescent="0.3">
      <c r="A47" s="26" t="s">
        <v>106</v>
      </c>
      <c r="B47" s="27"/>
      <c r="C47" s="26" t="s">
        <v>32</v>
      </c>
      <c r="D47" s="28" t="s">
        <v>129</v>
      </c>
      <c r="E47" s="26" t="s">
        <v>130</v>
      </c>
      <c r="F47" s="30"/>
      <c r="G47" s="26"/>
      <c r="H47" s="26"/>
    </row>
    <row r="48" spans="1:8" s="5" customFormat="1" ht="27.95" customHeight="1" x14ac:dyDescent="0.3">
      <c r="A48" s="26" t="s">
        <v>106</v>
      </c>
      <c r="B48" s="27"/>
      <c r="C48" s="26" t="s">
        <v>121</v>
      </c>
      <c r="D48" s="28" t="s">
        <v>131</v>
      </c>
      <c r="E48" s="26" t="s">
        <v>132</v>
      </c>
      <c r="F48" s="30"/>
      <c r="G48" s="26"/>
      <c r="H48" s="26"/>
    </row>
    <row r="49" spans="1:8" s="5" customFormat="1" ht="27.95" customHeight="1" x14ac:dyDescent="0.3">
      <c r="A49" s="22" t="s">
        <v>106</v>
      </c>
      <c r="B49" s="23" t="s">
        <v>18</v>
      </c>
      <c r="C49" s="22" t="s">
        <v>29</v>
      </c>
      <c r="D49" s="24" t="s">
        <v>133</v>
      </c>
      <c r="E49" s="22" t="s">
        <v>134</v>
      </c>
      <c r="F49" s="31">
        <f>AMBITI!D18</f>
        <v>212585</v>
      </c>
      <c r="G49" s="25">
        <f>F49*90/100</f>
        <v>191326.5</v>
      </c>
      <c r="H49" s="25">
        <f>F49*10/100</f>
        <v>21258.5</v>
      </c>
    </row>
    <row r="50" spans="1:8" s="5" customFormat="1" ht="27.95" customHeight="1" x14ac:dyDescent="0.3">
      <c r="A50" s="26" t="s">
        <v>106</v>
      </c>
      <c r="B50" s="27"/>
      <c r="C50" s="26" t="s">
        <v>121</v>
      </c>
      <c r="D50" s="28" t="s">
        <v>135</v>
      </c>
      <c r="E50" s="26" t="s">
        <v>136</v>
      </c>
      <c r="F50" s="30"/>
      <c r="G50" s="26"/>
      <c r="H50" s="26"/>
    </row>
    <row r="51" spans="1:8" s="5" customFormat="1" ht="27.95" customHeight="1" x14ac:dyDescent="0.3">
      <c r="A51" s="26" t="s">
        <v>106</v>
      </c>
      <c r="B51" s="27"/>
      <c r="C51" s="26" t="s">
        <v>121</v>
      </c>
      <c r="D51" s="28" t="s">
        <v>135</v>
      </c>
      <c r="E51" s="26" t="s">
        <v>137</v>
      </c>
      <c r="F51" s="30"/>
      <c r="G51" s="26"/>
      <c r="H51" s="26"/>
    </row>
    <row r="52" spans="1:8" s="5" customFormat="1" ht="27.95" customHeight="1" x14ac:dyDescent="0.3">
      <c r="A52" s="22" t="s">
        <v>138</v>
      </c>
      <c r="B52" s="23" t="s">
        <v>139</v>
      </c>
      <c r="C52" s="22" t="s">
        <v>29</v>
      </c>
      <c r="D52" s="24" t="s">
        <v>140</v>
      </c>
      <c r="E52" s="22" t="s">
        <v>141</v>
      </c>
      <c r="F52" s="31">
        <f>AMBITI!D13</f>
        <v>147395</v>
      </c>
      <c r="G52" s="25">
        <f>F52*90/100</f>
        <v>132655.5</v>
      </c>
      <c r="H52" s="25">
        <f>F52*10/100</f>
        <v>14739.5</v>
      </c>
    </row>
    <row r="53" spans="1:8" s="5" customFormat="1" ht="27.95" customHeight="1" x14ac:dyDescent="0.3">
      <c r="A53" s="26" t="s">
        <v>138</v>
      </c>
      <c r="B53" s="27"/>
      <c r="C53" s="26" t="s">
        <v>121</v>
      </c>
      <c r="D53" s="28" t="s">
        <v>140</v>
      </c>
      <c r="E53" s="26" t="s">
        <v>142</v>
      </c>
      <c r="F53" s="30"/>
      <c r="G53" s="26"/>
      <c r="H53" s="26"/>
    </row>
    <row r="54" spans="1:8" s="5" customFormat="1" ht="27.95" customHeight="1" x14ac:dyDescent="0.3">
      <c r="A54" s="26" t="s">
        <v>138</v>
      </c>
      <c r="B54" s="27"/>
      <c r="C54" s="26" t="s">
        <v>32</v>
      </c>
      <c r="D54" s="28" t="s">
        <v>143</v>
      </c>
      <c r="E54" s="26" t="s">
        <v>144</v>
      </c>
      <c r="F54" s="30"/>
      <c r="G54" s="26"/>
      <c r="H54" s="26"/>
    </row>
    <row r="55" spans="1:8" s="5" customFormat="1" ht="27.95" customHeight="1" x14ac:dyDescent="0.3">
      <c r="A55" s="26" t="s">
        <v>138</v>
      </c>
      <c r="B55" s="27"/>
      <c r="C55" s="26" t="s">
        <v>32</v>
      </c>
      <c r="D55" s="28" t="s">
        <v>145</v>
      </c>
      <c r="E55" s="26" t="s">
        <v>146</v>
      </c>
      <c r="F55" s="30"/>
      <c r="G55" s="26"/>
      <c r="H55" s="26"/>
    </row>
    <row r="56" spans="1:8" s="5" customFormat="1" ht="27.95" customHeight="1" x14ac:dyDescent="0.3">
      <c r="A56" s="26" t="s">
        <v>138</v>
      </c>
      <c r="B56" s="27"/>
      <c r="C56" s="26" t="s">
        <v>32</v>
      </c>
      <c r="D56" s="28" t="s">
        <v>147</v>
      </c>
      <c r="E56" s="26" t="s">
        <v>148</v>
      </c>
      <c r="F56" s="30"/>
      <c r="G56" s="26"/>
      <c r="H56" s="26"/>
    </row>
    <row r="57" spans="1:8" s="5" customFormat="1" ht="27.95" customHeight="1" x14ac:dyDescent="0.3">
      <c r="A57" s="26" t="s">
        <v>138</v>
      </c>
      <c r="B57" s="27"/>
      <c r="C57" s="26" t="s">
        <v>32</v>
      </c>
      <c r="D57" s="28" t="s">
        <v>149</v>
      </c>
      <c r="E57" s="26" t="s">
        <v>150</v>
      </c>
      <c r="F57" s="30"/>
      <c r="G57" s="26"/>
      <c r="H57" s="26"/>
    </row>
    <row r="58" spans="1:8" s="5" customFormat="1" ht="27.95" customHeight="1" x14ac:dyDescent="0.3">
      <c r="A58" s="26" t="s">
        <v>138</v>
      </c>
      <c r="B58" s="27"/>
      <c r="C58" s="26" t="s">
        <v>32</v>
      </c>
      <c r="D58" s="28" t="s">
        <v>151</v>
      </c>
      <c r="E58" s="26" t="s">
        <v>152</v>
      </c>
      <c r="F58" s="30"/>
      <c r="G58" s="26"/>
      <c r="H58" s="26"/>
    </row>
    <row r="59" spans="1:8" s="5" customFormat="1" ht="27.95" customHeight="1" x14ac:dyDescent="0.3">
      <c r="A59" s="26" t="s">
        <v>138</v>
      </c>
      <c r="B59" s="27"/>
      <c r="C59" s="26" t="s">
        <v>32</v>
      </c>
      <c r="D59" s="28" t="s">
        <v>153</v>
      </c>
      <c r="E59" s="26" t="s">
        <v>154</v>
      </c>
      <c r="F59" s="30"/>
      <c r="G59" s="26"/>
      <c r="H59" s="26"/>
    </row>
    <row r="60" spans="1:8" s="5" customFormat="1" ht="27.95" customHeight="1" x14ac:dyDescent="0.3">
      <c r="A60" s="26" t="s">
        <v>138</v>
      </c>
      <c r="B60" s="27"/>
      <c r="C60" s="26" t="s">
        <v>32</v>
      </c>
      <c r="D60" s="28" t="s">
        <v>155</v>
      </c>
      <c r="E60" s="26" t="s">
        <v>156</v>
      </c>
      <c r="F60" s="30"/>
      <c r="G60" s="26"/>
      <c r="H60" s="26"/>
    </row>
    <row r="61" spans="1:8" s="5" customFormat="1" ht="27.95" customHeight="1" x14ac:dyDescent="0.3">
      <c r="A61" s="22" t="s">
        <v>157</v>
      </c>
      <c r="B61" s="23" t="s">
        <v>19</v>
      </c>
      <c r="C61" s="22" t="s">
        <v>29</v>
      </c>
      <c r="D61" s="24" t="s">
        <v>158</v>
      </c>
      <c r="E61" s="22" t="s">
        <v>159</v>
      </c>
      <c r="F61" s="31">
        <f>AMBITI!D19</f>
        <v>152930</v>
      </c>
      <c r="G61" s="25">
        <f>F61*90/100</f>
        <v>137637</v>
      </c>
      <c r="H61" s="25">
        <f>F61*10/100</f>
        <v>15293</v>
      </c>
    </row>
    <row r="62" spans="1:8" s="5" customFormat="1" ht="27.95" customHeight="1" x14ac:dyDescent="0.3">
      <c r="A62" s="26" t="s">
        <v>157</v>
      </c>
      <c r="B62" s="27"/>
      <c r="C62" s="26" t="s">
        <v>32</v>
      </c>
      <c r="D62" s="28" t="s">
        <v>160</v>
      </c>
      <c r="E62" s="26" t="s">
        <v>161</v>
      </c>
      <c r="F62" s="30"/>
      <c r="G62" s="26"/>
      <c r="H62" s="26"/>
    </row>
    <row r="63" spans="1:8" s="5" customFormat="1" ht="27.95" customHeight="1" x14ac:dyDescent="0.3">
      <c r="A63" s="26" t="s">
        <v>157</v>
      </c>
      <c r="B63" s="27"/>
      <c r="C63" s="26" t="s">
        <v>32</v>
      </c>
      <c r="D63" s="28" t="s">
        <v>162</v>
      </c>
      <c r="E63" s="26" t="s">
        <v>163</v>
      </c>
      <c r="F63" s="30"/>
      <c r="G63" s="26"/>
      <c r="H63" s="26"/>
    </row>
    <row r="64" spans="1:8" s="5" customFormat="1" ht="27.95" customHeight="1" x14ac:dyDescent="0.3">
      <c r="A64" s="26" t="s">
        <v>157</v>
      </c>
      <c r="B64" s="27"/>
      <c r="C64" s="26" t="s">
        <v>32</v>
      </c>
      <c r="D64" s="28" t="s">
        <v>164</v>
      </c>
      <c r="E64" s="26" t="s">
        <v>165</v>
      </c>
      <c r="F64" s="30"/>
      <c r="G64" s="26"/>
      <c r="H64" s="26"/>
    </row>
    <row r="65" spans="1:8" s="5" customFormat="1" ht="27.95" customHeight="1" x14ac:dyDescent="0.3">
      <c r="A65" s="22" t="s">
        <v>166</v>
      </c>
      <c r="B65" s="23" t="s">
        <v>167</v>
      </c>
      <c r="C65" s="22" t="s">
        <v>29</v>
      </c>
      <c r="D65" s="24" t="s">
        <v>168</v>
      </c>
      <c r="E65" s="22" t="s">
        <v>169</v>
      </c>
      <c r="F65" s="31">
        <f>AMBITI!D20</f>
        <v>76055</v>
      </c>
      <c r="G65" s="25">
        <f>F65*90/100</f>
        <v>68449.5</v>
      </c>
      <c r="H65" s="25">
        <f>F65*10/100</f>
        <v>7605.5</v>
      </c>
    </row>
    <row r="66" spans="1:8" s="5" customFormat="1" ht="27.95" customHeight="1" x14ac:dyDescent="0.3">
      <c r="A66" s="26" t="s">
        <v>166</v>
      </c>
      <c r="B66" s="27"/>
      <c r="C66" s="26" t="s">
        <v>32</v>
      </c>
      <c r="D66" s="28" t="s">
        <v>170</v>
      </c>
      <c r="E66" s="26" t="s">
        <v>171</v>
      </c>
      <c r="F66" s="30"/>
      <c r="G66" s="26"/>
      <c r="H66" s="26"/>
    </row>
    <row r="67" spans="1:8" s="5" customFormat="1" ht="27.95" customHeight="1" x14ac:dyDescent="0.3">
      <c r="A67" s="26" t="s">
        <v>166</v>
      </c>
      <c r="B67" s="27"/>
      <c r="C67" s="26" t="s">
        <v>32</v>
      </c>
      <c r="D67" s="28" t="s">
        <v>172</v>
      </c>
      <c r="E67" s="26" t="s">
        <v>173</v>
      </c>
      <c r="F67" s="30"/>
      <c r="G67" s="26"/>
      <c r="H67" s="26"/>
    </row>
    <row r="68" spans="1:8" s="5" customFormat="1" ht="27.95" customHeight="1" x14ac:dyDescent="0.3">
      <c r="A68" s="22" t="s">
        <v>174</v>
      </c>
      <c r="B68" s="23" t="s">
        <v>21</v>
      </c>
      <c r="C68" s="22" t="s">
        <v>29</v>
      </c>
      <c r="D68" s="24" t="s">
        <v>175</v>
      </c>
      <c r="E68" s="22" t="s">
        <v>176</v>
      </c>
      <c r="F68" s="31">
        <f>AMBITI!D21</f>
        <v>114800</v>
      </c>
      <c r="G68" s="25">
        <f>F68*90/100</f>
        <v>103320</v>
      </c>
      <c r="H68" s="25">
        <f>F68*10/100</f>
        <v>11480</v>
      </c>
    </row>
    <row r="69" spans="1:8" s="5" customFormat="1" ht="27.95" customHeight="1" x14ac:dyDescent="0.3">
      <c r="A69" s="26" t="s">
        <v>174</v>
      </c>
      <c r="B69" s="27"/>
      <c r="C69" s="26" t="s">
        <v>32</v>
      </c>
      <c r="D69" s="28" t="s">
        <v>177</v>
      </c>
      <c r="E69" s="26" t="s">
        <v>178</v>
      </c>
      <c r="F69" s="30"/>
      <c r="G69" s="26"/>
      <c r="H69" s="26"/>
    </row>
    <row r="70" spans="1:8" s="5" customFormat="1" ht="27.95" customHeight="1" x14ac:dyDescent="0.3">
      <c r="A70" s="26" t="s">
        <v>174</v>
      </c>
      <c r="B70" s="27"/>
      <c r="C70" s="26" t="s">
        <v>32</v>
      </c>
      <c r="D70" s="28" t="s">
        <v>179</v>
      </c>
      <c r="E70" s="26" t="s">
        <v>180</v>
      </c>
      <c r="F70" s="30"/>
      <c r="G70" s="26"/>
      <c r="H70" s="26"/>
    </row>
    <row r="71" spans="1:8" s="5" customFormat="1" ht="27.95" customHeight="1" x14ac:dyDescent="0.3">
      <c r="A71" s="26" t="s">
        <v>174</v>
      </c>
      <c r="B71" s="27"/>
      <c r="C71" s="26" t="s">
        <v>121</v>
      </c>
      <c r="D71" s="28" t="s">
        <v>181</v>
      </c>
      <c r="E71" s="26" t="s">
        <v>182</v>
      </c>
      <c r="F71" s="30"/>
      <c r="G71" s="26"/>
      <c r="H71" s="26"/>
    </row>
    <row r="72" spans="1:8" s="5" customFormat="1" ht="27.95" customHeight="1" x14ac:dyDescent="0.3">
      <c r="A72" s="22" t="s">
        <v>174</v>
      </c>
      <c r="B72" s="23" t="s">
        <v>183</v>
      </c>
      <c r="C72" s="22" t="s">
        <v>29</v>
      </c>
      <c r="D72" s="24" t="s">
        <v>184</v>
      </c>
      <c r="E72" s="22" t="s">
        <v>185</v>
      </c>
      <c r="F72" s="31">
        <f>AMBITI!D22</f>
        <v>58015</v>
      </c>
      <c r="G72" s="25">
        <f>F72*90/100</f>
        <v>52213.5</v>
      </c>
      <c r="H72" s="25">
        <f>F72*10/100</f>
        <v>5801.5</v>
      </c>
    </row>
    <row r="73" spans="1:8" s="5" customFormat="1" ht="27.95" customHeight="1" x14ac:dyDescent="0.3">
      <c r="A73" s="26" t="s">
        <v>174</v>
      </c>
      <c r="B73" s="27"/>
      <c r="C73" s="26" t="s">
        <v>32</v>
      </c>
      <c r="D73" s="28" t="s">
        <v>186</v>
      </c>
      <c r="E73" s="26" t="s">
        <v>187</v>
      </c>
      <c r="F73" s="30"/>
      <c r="G73" s="26"/>
      <c r="H73" s="26"/>
    </row>
    <row r="74" spans="1:8" s="5" customFormat="1" ht="27.95" customHeight="1" x14ac:dyDescent="0.3">
      <c r="A74" s="26" t="s">
        <v>174</v>
      </c>
      <c r="B74" s="27"/>
      <c r="C74" s="26" t="s">
        <v>32</v>
      </c>
      <c r="D74" s="28" t="s">
        <v>188</v>
      </c>
      <c r="E74" s="26" t="s">
        <v>189</v>
      </c>
      <c r="F74" s="30"/>
      <c r="G74" s="26"/>
      <c r="H74" s="26"/>
    </row>
    <row r="75" spans="1:8" ht="27.95" customHeight="1" x14ac:dyDescent="0.25"/>
    <row r="76" spans="1:8" ht="27.95" customHeight="1" x14ac:dyDescent="0.25"/>
    <row r="77" spans="1:8" ht="27.95" customHeight="1" x14ac:dyDescent="0.25"/>
    <row r="78" spans="1:8" ht="27.95" customHeight="1" x14ac:dyDescent="0.25"/>
    <row r="79" spans="1:8" ht="27.95" customHeight="1" x14ac:dyDescent="0.25"/>
    <row r="80" spans="1:8" ht="27.95" customHeight="1" x14ac:dyDescent="0.25"/>
    <row r="81" ht="27.95" customHeight="1" x14ac:dyDescent="0.25"/>
    <row r="82" ht="27.95" customHeight="1" x14ac:dyDescent="0.25"/>
    <row r="83" ht="27.95" customHeight="1" x14ac:dyDescent="0.25"/>
    <row r="84" ht="27.95" customHeight="1" x14ac:dyDescent="0.25"/>
    <row r="85" ht="27.95" customHeight="1" x14ac:dyDescent="0.25"/>
    <row r="86" ht="27.95" customHeight="1" x14ac:dyDescent="0.25"/>
    <row r="87" ht="27.95" customHeight="1" x14ac:dyDescent="0.25"/>
    <row r="88" ht="27.95" customHeight="1" x14ac:dyDescent="0.25"/>
    <row r="89" ht="27.95" customHeight="1" x14ac:dyDescent="0.25"/>
    <row r="90" ht="27.95" customHeight="1" x14ac:dyDescent="0.25"/>
    <row r="91" ht="27.95" customHeight="1" x14ac:dyDescent="0.25"/>
    <row r="92" ht="27.95" customHeight="1" x14ac:dyDescent="0.25"/>
    <row r="93" ht="27.95" customHeight="1" x14ac:dyDescent="0.25"/>
    <row r="94" ht="27.95" customHeight="1" x14ac:dyDescent="0.25"/>
    <row r="95" ht="27.95" customHeight="1" x14ac:dyDescent="0.25"/>
    <row r="96" ht="27.95" customHeight="1" x14ac:dyDescent="0.25"/>
    <row r="97" ht="27.95" customHeight="1" x14ac:dyDescent="0.25"/>
    <row r="98" ht="27.95" customHeight="1" x14ac:dyDescent="0.25"/>
    <row r="99" ht="27.95" customHeight="1" x14ac:dyDescent="0.25"/>
    <row r="100" ht="27.95" customHeight="1" x14ac:dyDescent="0.25"/>
    <row r="101" ht="27.95" customHeight="1" x14ac:dyDescent="0.25"/>
    <row r="102" ht="27.95" customHeight="1" x14ac:dyDescent="0.25"/>
    <row r="103" ht="27.95" customHeight="1" x14ac:dyDescent="0.25"/>
    <row r="104" ht="27.95" customHeight="1" x14ac:dyDescent="0.25"/>
    <row r="105" ht="27.95" customHeight="1" x14ac:dyDescent="0.25"/>
    <row r="106" ht="27.95" customHeight="1" x14ac:dyDescent="0.25"/>
    <row r="107" ht="27.95" customHeight="1" x14ac:dyDescent="0.25"/>
    <row r="108" ht="27.95" customHeight="1" x14ac:dyDescent="0.25"/>
    <row r="109" ht="27.95" customHeight="1" x14ac:dyDescent="0.25"/>
    <row r="110" ht="27.95" customHeight="1" x14ac:dyDescent="0.25"/>
    <row r="111" ht="27.95" customHeight="1" x14ac:dyDescent="0.25"/>
  </sheetData>
  <mergeCells count="1">
    <mergeCell ref="A1:H1"/>
  </mergeCells>
  <pageMargins left="0.78749999999999998" right="0.78749999999999998" top="1.05277777777778" bottom="1.05277777777778" header="0.78749999999999998" footer="0.78749999999999998"/>
  <pageSetup paperSize="9" scale="42" firstPageNumber="0" orientation="portrait" r:id="rId1"/>
  <headerFooter>
    <oddHeader>&amp;C&amp;"Times New Roman,Normale"&amp;12&amp;A</oddHeader>
    <oddFooter>&amp;C&amp;"Times New Roman,Normale"&amp;12Pagina &amp;P</oddFooter>
  </headerFooter>
  <rowBreaks count="1" manualBreakCount="1">
    <brk id="51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AMBITI</vt:lpstr>
      <vt:lpstr>RISORSE PER AMBITI CPIA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Tiziana Di Lascio</dc:creator>
  <dc:description/>
  <cp:lastModifiedBy>Serena Renda</cp:lastModifiedBy>
  <cp:revision>7</cp:revision>
  <cp:lastPrinted>2018-07-30T09:22:52Z</cp:lastPrinted>
  <dcterms:created xsi:type="dcterms:W3CDTF">2018-07-26T14:04:08Z</dcterms:created>
  <dcterms:modified xsi:type="dcterms:W3CDTF">2018-07-30T09:22:56Z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Regione Lombardia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